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פרויקטים\המכללה האקדמית אחווה\מכרז אבטחה 2025\"/>
    </mc:Choice>
  </mc:AlternateContent>
  <bookViews>
    <workbookView xWindow="0" yWindow="0" windowWidth="23040" windowHeight="8676"/>
  </bookViews>
  <sheets>
    <sheet name="אקסל הצעות המחיר מכרז אבטחה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23" i="2"/>
  <c r="D25" i="2" l="1"/>
  <c r="D26" i="2"/>
  <c r="D27" i="2"/>
  <c r="C27" i="2"/>
  <c r="C26" i="2"/>
  <c r="C25" i="2"/>
  <c r="M29" i="2"/>
  <c r="M28" i="2"/>
  <c r="M27" i="2"/>
  <c r="M26" i="2"/>
  <c r="M25" i="2"/>
  <c r="M24" i="2"/>
  <c r="M23" i="2"/>
  <c r="T6" i="2"/>
  <c r="Q6" i="2"/>
  <c r="N6" i="2"/>
  <c r="K6" i="2"/>
  <c r="K15" i="2" s="1"/>
  <c r="H6" i="2"/>
  <c r="H15" i="2" s="1"/>
  <c r="H17" i="2" s="1"/>
  <c r="E6" i="2"/>
  <c r="B6" i="2"/>
  <c r="M30" i="2" l="1"/>
  <c r="B24" i="2"/>
  <c r="D24" i="2" s="1"/>
  <c r="B23" i="2"/>
  <c r="E15" i="2"/>
  <c r="E17" i="2" l="1"/>
  <c r="T15" i="2" l="1"/>
  <c r="T17" i="2" l="1"/>
  <c r="Q15" i="2" l="1"/>
  <c r="N15" i="2"/>
  <c r="N17" i="2" l="1"/>
  <c r="K17" i="2"/>
  <c r="B15" i="2" l="1"/>
  <c r="B17" i="2" l="1"/>
  <c r="Q17" i="2"/>
  <c r="D23" i="2" l="1"/>
  <c r="D28" i="2" s="1"/>
</calcChain>
</file>

<file path=xl/comments1.xml><?xml version="1.0" encoding="utf-8"?>
<comments xmlns="http://schemas.openxmlformats.org/spreadsheetml/2006/main">
  <authors>
    <author>User</author>
  </authors>
  <commentList>
    <comment ref="G22" authorId="0" shapeId="0">
      <text>
        <r>
          <rPr>
            <sz val="9"/>
            <color indexed="81"/>
            <rFont val="Tahoma"/>
            <charset val="177"/>
          </rPr>
          <t xml:space="preserve">טבלת העזר לא תצורף למכרז
</t>
        </r>
      </text>
    </comment>
  </commentList>
</comments>
</file>

<file path=xl/sharedStrings.xml><?xml version="1.0" encoding="utf-8"?>
<sst xmlns="http://schemas.openxmlformats.org/spreadsheetml/2006/main" count="138" uniqueCount="55">
  <si>
    <t xml:space="preserve">שכר יסוד </t>
  </si>
  <si>
    <t>עלות תנאים סוציאליים באופן מלא</t>
  </si>
  <si>
    <t>עלות הכשרות וריענונים כולל תשלום שכר באימון</t>
  </si>
  <si>
    <t xml:space="preserve">עלות ביגוד, חימוש, אגרות נשק, ביטוחים, ערבויות </t>
  </si>
  <si>
    <t>עלות פרסום, שיווק, הוצאות משרד, הנהלה וכלליות</t>
  </si>
  <si>
    <t>סה"כ עלות ללא רווח</t>
  </si>
  <si>
    <t>העלות בשקלים חדשים ללא מע"מ</t>
  </si>
  <si>
    <t>תפקיד</t>
  </si>
  <si>
    <t>עלות אמצעי קשר בהתאם להוראות המכרז</t>
  </si>
  <si>
    <t>תוספת לשכר יסוד גבוה יותר</t>
  </si>
  <si>
    <t>תוספת עלות תנאים סוציאליים לשכר גבוה יותר</t>
  </si>
  <si>
    <t xml:space="preserve">עלות הכשרות וריענונים כולל תשלום שכר באימון </t>
  </si>
  <si>
    <t>עלות כלכלה באירוע</t>
  </si>
  <si>
    <t>אין למלא</t>
  </si>
  <si>
    <t>רווח שאינו נמוך מ 4%</t>
  </si>
  <si>
    <t>מחיר ליחידה ללא מע"מ</t>
  </si>
  <si>
    <t>סה"כ עלות לשנה ללא מע"מ</t>
  </si>
  <si>
    <t>עלות מפקח כולל רכב בהתאם להוראות המכרז</t>
  </si>
  <si>
    <r>
      <t>בהתאם להזמנה המחיר לא יעלה על 1,000 ₪ להזמנה כולל מפעיל, תכנה ופריקת המצלמה למוקד העירייה. המחיר לא כולל מע"מ.</t>
    </r>
    <r>
      <rPr>
        <b/>
        <sz val="12"/>
        <color theme="1"/>
        <rFont val="David"/>
        <family val="2"/>
      </rPr>
      <t xml:space="preserve"> לא משוקלל במסגרת בחירת ההצעה הזוכה</t>
    </r>
  </si>
  <si>
    <t>בודק בטחוני לא חמוש לאירועים</t>
  </si>
  <si>
    <t>סדרן לא חמוש וללא הכשרה לאירועים לשעה</t>
  </si>
  <si>
    <r>
      <t xml:space="preserve">סה"כ סדרן תרבות וספורט / מאבטח במה / כח התערבות 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85 ₪ לשעה ללא מע"מ</t>
    </r>
  </si>
  <si>
    <t xml:space="preserve">אומדן שעות בשנה </t>
  </si>
  <si>
    <t xml:space="preserve">טבלת סיכום הצעות המחיר לשנה לקביעת ההצעה הזולה </t>
  </si>
  <si>
    <t>מאבטח חמוש/ סדרן תרבות וספורט / מאבטח במה / כח התערבות לאירועים</t>
  </si>
  <si>
    <r>
      <t xml:space="preserve">סה"כ עלות מנב"ט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 200 ₪ לשעה ללא מע"מ</t>
    </r>
  </si>
  <si>
    <r>
      <t xml:space="preserve">סה"כ סדרן לא  חמוש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85 ₪ לשעה ללא מע"מ</t>
    </r>
  </si>
  <si>
    <r>
      <t xml:space="preserve">                                                                                      </t>
    </r>
    <r>
      <rPr>
        <b/>
        <sz val="20"/>
        <color theme="1"/>
        <rFont val="David"/>
        <family val="2"/>
      </rPr>
      <t xml:space="preserve">                                                                                                                   </t>
    </r>
  </si>
  <si>
    <t>בודק בטחוני לא חמוש לשעה לשעה</t>
  </si>
  <si>
    <r>
      <t xml:space="preserve">סה"כ עלות בודק בטחוני לא חמוש לשעה ללא מע"מ. </t>
    </r>
    <r>
      <rPr>
        <b/>
        <sz val="16"/>
        <color theme="1"/>
        <rFont val="David"/>
        <family val="2"/>
      </rPr>
      <t>הצעת המחיר לא תעלה על 80 ₪ לשעה ללא מע"מ</t>
    </r>
  </si>
  <si>
    <t>מאבטח מוסדות חינוך חמוש לשעה (לא משוקלל במסגרת בחירת ההצעה)</t>
  </si>
  <si>
    <t>בודק בטחוני אחמ"ש/ סייר  לא חמוש לשעה לשעה</t>
  </si>
  <si>
    <r>
      <t xml:space="preserve">סה"כ עלות מאבטח מוס"ח לשעה ללא מע"מ </t>
    </r>
    <r>
      <rPr>
        <b/>
        <sz val="16"/>
        <color theme="1"/>
        <rFont val="David"/>
        <family val="2"/>
      </rPr>
      <t>הצעת המחיר לא תעלה על 82 ₪ לשעה ללא מע"מ.                             לא משוקלל במסגרת בחירת ההצעה</t>
    </r>
  </si>
  <si>
    <t xml:space="preserve"> מנב"ט  לשעה. לא משוקלל במסגרת בחירת ההצעה</t>
  </si>
  <si>
    <r>
      <t xml:space="preserve">סה"כ בודק בטחוני לא חמוש לאירועים לשעה ללא מע"מ                       </t>
    </r>
    <r>
      <rPr>
        <b/>
        <sz val="16"/>
        <color theme="1"/>
        <rFont val="David"/>
        <family val="2"/>
      </rPr>
      <t>הצעת המחיר לא תעלה על  80 ₪ לשעה ללא מע"מ</t>
    </r>
  </si>
  <si>
    <t>בודק בטחוני ימי חול ביום</t>
  </si>
  <si>
    <t>בודק בטחוני בימי חול בצהריים</t>
  </si>
  <si>
    <t>אחמש ימי חול ביום</t>
  </si>
  <si>
    <t>אחמש בימי חול בצהריים</t>
  </si>
  <si>
    <t>טבלת עזר לשעות</t>
  </si>
  <si>
    <t>בודק בטחוני ימי חול בלילה</t>
  </si>
  <si>
    <t>שעות משמרת</t>
  </si>
  <si>
    <t>מס/ עובדים</t>
  </si>
  <si>
    <t>ימים בשבוע</t>
  </si>
  <si>
    <t>שבועות בחודש</t>
  </si>
  <si>
    <t>מספר חודשים</t>
  </si>
  <si>
    <t>סה"כ שעות בשנה</t>
  </si>
  <si>
    <t>בודק בטחוני בימי שישי</t>
  </si>
  <si>
    <t>בודק בטחוני בימי שבת</t>
  </si>
  <si>
    <t xml:space="preserve">בודק בטחוני לא חמוש </t>
  </si>
  <si>
    <t>להזמנה עד 4 שעות לא כולל מע"מ</t>
  </si>
  <si>
    <t>חובה להגיש הצעת מחיר. משתתף שלא יגיש הצעה לפריט זה, המכללה תקבע את ההצעה על סך של 500 ₪</t>
  </si>
  <si>
    <t>סה"כ לשנה</t>
  </si>
  <si>
    <t>אחמ"ש/ סייר לא חמוש</t>
  </si>
  <si>
    <r>
      <t>מחיר להפעלת רחפן באירועים -</t>
    </r>
    <r>
      <rPr>
        <b/>
        <sz val="12"/>
        <color theme="1"/>
        <rFont val="David"/>
        <family val="2"/>
      </rPr>
      <t xml:space="preserve"> לא משוקלל במסגרת בחירת ההצעה הזוכה וללא התחייבות המכללה להזמנה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</si>
</sst>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00"/>
    <numFmt numFmtId="165" formatCode="#,##0.0"/>
    <numFmt numFmtId="166" formatCode="_ * #,##0_ ;_ * \-#,##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2"/>
      <name val="David"/>
      <family val="2"/>
    </font>
    <font>
      <b/>
      <sz val="14"/>
      <color theme="1"/>
      <name val="David"/>
      <family val="2"/>
    </font>
    <font>
      <b/>
      <sz val="16"/>
      <color theme="1"/>
      <name val="David"/>
      <family val="2"/>
    </font>
    <font>
      <sz val="11"/>
      <color theme="1"/>
      <name val="Arial"/>
      <family val="2"/>
      <charset val="177"/>
      <scheme val="minor"/>
    </font>
    <font>
      <b/>
      <sz val="20"/>
      <color theme="1"/>
      <name val="David"/>
      <family val="2"/>
    </font>
    <font>
      <b/>
      <sz val="26"/>
      <color theme="1"/>
      <name val="David"/>
      <family val="2"/>
    </font>
    <font>
      <b/>
      <sz val="18"/>
      <color theme="1"/>
      <name val="David"/>
      <family val="2"/>
    </font>
    <font>
      <sz val="12"/>
      <name val="David"/>
      <family val="2"/>
    </font>
    <font>
      <sz val="9"/>
      <color indexed="81"/>
      <name val="Tahoma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43" fontId="1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</xf>
    <xf numFmtId="3" fontId="1" fillId="0" borderId="5" xfId="0" applyNumberFormat="1" applyFont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wrapText="1"/>
    </xf>
    <xf numFmtId="43" fontId="1" fillId="2" borderId="9" xfId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alignment horizontal="center" vertical="center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2" fontId="1" fillId="0" borderId="1" xfId="0" applyNumberFormat="1" applyFont="1" applyBorder="1" applyAlignment="1" applyProtection="1">
      <alignment horizontal="right" indent="3"/>
    </xf>
    <xf numFmtId="4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wrapText="1" readingOrder="2"/>
      <protection locked="0"/>
    </xf>
    <xf numFmtId="0" fontId="2" fillId="0" borderId="3" xfId="0" applyFont="1" applyBorder="1" applyAlignment="1" applyProtection="1">
      <alignment horizontal="center" vertical="center" wrapText="1" readingOrder="2"/>
      <protection locked="0"/>
    </xf>
    <xf numFmtId="0" fontId="2" fillId="0" borderId="4" xfId="0" applyFont="1" applyBorder="1" applyAlignment="1" applyProtection="1">
      <alignment horizontal="center" vertical="center" wrapText="1" readingOrder="2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2" fillId="0" borderId="1" xfId="0" applyFont="1" applyBorder="1" applyAlignment="1" applyProtection="1">
      <alignment vertical="top" wrapText="1"/>
    </xf>
    <xf numFmtId="0" fontId="9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 readingOrder="2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166" fontId="1" fillId="0" borderId="1" xfId="1" applyNumberFormat="1" applyFont="1" applyBorder="1" applyAlignment="1" applyProtection="1">
      <alignment horizontal="center"/>
      <protection locked="0"/>
    </xf>
    <xf numFmtId="166" fontId="1" fillId="0" borderId="1" xfId="1" applyNumberFormat="1" applyFont="1" applyBorder="1" applyAlignment="1" applyProtection="1">
      <alignment vertical="center"/>
      <protection locked="0"/>
    </xf>
    <xf numFmtId="43" fontId="1" fillId="0" borderId="1" xfId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3" fontId="1" fillId="0" borderId="11" xfId="0" applyNumberFormat="1" applyFont="1" applyBorder="1" applyAlignment="1" applyProtection="1">
      <alignment horizontal="center" vertical="center"/>
    </xf>
    <xf numFmtId="4" fontId="1" fillId="0" borderId="11" xfId="0" applyNumberFormat="1" applyFont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4"/>
  <sheetViews>
    <sheetView rightToLeft="1" tabSelected="1" topLeftCell="B19" zoomScale="70" zoomScaleNormal="70" workbookViewId="0">
      <selection activeCell="C27" sqref="C27"/>
    </sheetView>
  </sheetViews>
  <sheetFormatPr defaultColWidth="8.69921875" defaultRowHeight="15.6" x14ac:dyDescent="0.3"/>
  <cols>
    <col min="1" max="1" width="28.69921875" style="1" customWidth="1"/>
    <col min="2" max="2" width="12.69921875" style="3" customWidth="1"/>
    <col min="3" max="3" width="12.69921875" style="8" customWidth="1"/>
    <col min="4" max="4" width="21.69921875" style="8" customWidth="1"/>
    <col min="5" max="5" width="19.09765625" style="8" customWidth="1"/>
    <col min="6" max="6" width="10" style="8" customWidth="1"/>
    <col min="7" max="7" width="23.19921875" style="8" customWidth="1"/>
    <col min="8" max="8" width="19.19921875" style="3" customWidth="1"/>
    <col min="9" max="9" width="12.69921875" style="12" customWidth="1"/>
    <col min="10" max="10" width="18.19921875" style="3" customWidth="1"/>
    <col min="11" max="11" width="14.3984375" style="3" customWidth="1"/>
    <col min="12" max="12" width="13.69921875" style="3" customWidth="1"/>
    <col min="13" max="13" width="21.5" style="3" bestFit="1" customWidth="1"/>
    <col min="14" max="14" width="16.5" style="3" customWidth="1"/>
    <col min="15" max="15" width="13.09765625" style="1" customWidth="1"/>
    <col min="16" max="16" width="16.19921875" style="1" customWidth="1"/>
    <col min="17" max="17" width="13.796875" style="1" customWidth="1"/>
    <col min="18" max="18" width="10.69921875" style="1" customWidth="1"/>
    <col min="19" max="19" width="16.3984375" style="1" customWidth="1"/>
    <col min="20" max="20" width="14.69921875" style="1" customWidth="1"/>
    <col min="21" max="16384" width="8.69921875" style="1"/>
  </cols>
  <sheetData>
    <row r="1" spans="1:23" ht="25.2" x14ac:dyDescent="0.45">
      <c r="B1" s="35"/>
      <c r="C1" s="36"/>
      <c r="D1" s="36"/>
      <c r="E1" s="36"/>
      <c r="F1" s="36"/>
      <c r="G1" s="36"/>
    </row>
    <row r="2" spans="1:23" ht="25.2" x14ac:dyDescent="0.45">
      <c r="B2" s="54" t="s">
        <v>27</v>
      </c>
    </row>
    <row r="4" spans="1:23" ht="72" x14ac:dyDescent="0.35">
      <c r="A4" s="55" t="s">
        <v>30</v>
      </c>
      <c r="B4" s="43" t="s">
        <v>6</v>
      </c>
      <c r="C4" s="44"/>
      <c r="D4" s="55" t="s">
        <v>28</v>
      </c>
      <c r="E4" s="43" t="s">
        <v>6</v>
      </c>
      <c r="F4" s="45"/>
      <c r="G4" s="55" t="s">
        <v>31</v>
      </c>
      <c r="H4" s="43" t="s">
        <v>6</v>
      </c>
      <c r="I4" s="44"/>
      <c r="J4" s="55" t="s">
        <v>19</v>
      </c>
      <c r="K4" s="43" t="s">
        <v>6</v>
      </c>
      <c r="L4" s="45"/>
      <c r="M4" s="55" t="s">
        <v>24</v>
      </c>
      <c r="N4" s="43" t="s">
        <v>6</v>
      </c>
      <c r="P4" s="55" t="s">
        <v>20</v>
      </c>
      <c r="Q4" s="43" t="s">
        <v>6</v>
      </c>
      <c r="S4" s="55" t="s">
        <v>33</v>
      </c>
      <c r="T4" s="43" t="s">
        <v>6</v>
      </c>
    </row>
    <row r="5" spans="1:23" ht="30" customHeight="1" x14ac:dyDescent="0.3">
      <c r="A5" s="4" t="s">
        <v>0</v>
      </c>
      <c r="B5" s="19">
        <v>46</v>
      </c>
      <c r="C5" s="12"/>
      <c r="D5" s="4" t="s">
        <v>0</v>
      </c>
      <c r="E5" s="19">
        <v>44</v>
      </c>
      <c r="F5" s="56"/>
      <c r="G5" s="4" t="s">
        <v>0</v>
      </c>
      <c r="H5" s="19">
        <v>45</v>
      </c>
      <c r="I5" s="59"/>
      <c r="J5" s="4" t="s">
        <v>0</v>
      </c>
      <c r="K5" s="19">
        <v>42</v>
      </c>
      <c r="L5" s="5"/>
      <c r="M5" s="4" t="s">
        <v>0</v>
      </c>
      <c r="N5" s="19">
        <v>45</v>
      </c>
      <c r="P5" s="4" t="s">
        <v>0</v>
      </c>
      <c r="Q5" s="19">
        <v>41</v>
      </c>
      <c r="S5" s="4" t="s">
        <v>0</v>
      </c>
      <c r="T5" s="19">
        <v>55</v>
      </c>
    </row>
    <row r="6" spans="1:23" ht="45" customHeight="1" x14ac:dyDescent="0.3">
      <c r="A6" s="4" t="s">
        <v>1</v>
      </c>
      <c r="B6" s="20">
        <f>B5*57%</f>
        <v>26.22</v>
      </c>
      <c r="C6" s="37"/>
      <c r="D6" s="4" t="s">
        <v>1</v>
      </c>
      <c r="E6" s="20">
        <f>E5*57%</f>
        <v>25.08</v>
      </c>
      <c r="F6" s="57"/>
      <c r="G6" s="4" t="s">
        <v>1</v>
      </c>
      <c r="H6" s="20">
        <f>H5*57%</f>
        <v>25.65</v>
      </c>
      <c r="I6" s="60"/>
      <c r="J6" s="4" t="s">
        <v>1</v>
      </c>
      <c r="K6" s="20">
        <f>K5*55%</f>
        <v>23.1</v>
      </c>
      <c r="L6" s="5"/>
      <c r="M6" s="4" t="s">
        <v>1</v>
      </c>
      <c r="N6" s="19">
        <f>N5*55%</f>
        <v>24.750000000000004</v>
      </c>
      <c r="P6" s="4" t="s">
        <v>1</v>
      </c>
      <c r="Q6" s="20">
        <f>Q5*55%</f>
        <v>22.55</v>
      </c>
      <c r="S6" s="4" t="s">
        <v>1</v>
      </c>
      <c r="T6" s="20">
        <f>T5*55%</f>
        <v>30.250000000000004</v>
      </c>
    </row>
    <row r="7" spans="1:23" ht="45" customHeight="1" x14ac:dyDescent="0.3">
      <c r="A7" s="4" t="s">
        <v>9</v>
      </c>
      <c r="B7" s="30"/>
      <c r="C7" s="37"/>
      <c r="D7" s="4" t="s">
        <v>9</v>
      </c>
      <c r="E7" s="30"/>
      <c r="F7" s="37"/>
      <c r="G7" s="4" t="s">
        <v>9</v>
      </c>
      <c r="H7" s="30"/>
      <c r="I7" s="37"/>
      <c r="J7" s="4" t="s">
        <v>9</v>
      </c>
      <c r="K7" s="31"/>
      <c r="L7" s="5"/>
      <c r="M7" s="4" t="s">
        <v>9</v>
      </c>
      <c r="N7" s="31"/>
      <c r="P7" s="4" t="s">
        <v>9</v>
      </c>
      <c r="Q7" s="31"/>
      <c r="S7" s="4" t="s">
        <v>9</v>
      </c>
      <c r="T7" s="30"/>
    </row>
    <row r="8" spans="1:23" ht="45" customHeight="1" x14ac:dyDescent="0.3">
      <c r="A8" s="4" t="s">
        <v>10</v>
      </c>
      <c r="B8" s="30"/>
      <c r="C8" s="37"/>
      <c r="D8" s="4" t="s">
        <v>10</v>
      </c>
      <c r="E8" s="30"/>
      <c r="F8" s="37"/>
      <c r="G8" s="4" t="s">
        <v>10</v>
      </c>
      <c r="H8" s="30"/>
      <c r="I8" s="37"/>
      <c r="J8" s="4" t="s">
        <v>10</v>
      </c>
      <c r="K8" s="31"/>
      <c r="L8" s="5"/>
      <c r="M8" s="4" t="s">
        <v>10</v>
      </c>
      <c r="N8" s="31"/>
      <c r="P8" s="4" t="s">
        <v>10</v>
      </c>
      <c r="Q8" s="31"/>
      <c r="S8" s="4" t="s">
        <v>10</v>
      </c>
      <c r="T8" s="30"/>
    </row>
    <row r="9" spans="1:23" ht="42.6" customHeight="1" x14ac:dyDescent="0.3">
      <c r="A9" s="4" t="s">
        <v>11</v>
      </c>
      <c r="B9" s="31"/>
      <c r="C9" s="12"/>
      <c r="D9" s="4" t="s">
        <v>11</v>
      </c>
      <c r="E9" s="31"/>
      <c r="F9" s="12"/>
      <c r="G9" s="4" t="s">
        <v>11</v>
      </c>
      <c r="H9" s="31"/>
      <c r="J9" s="4" t="s">
        <v>2</v>
      </c>
      <c r="K9" s="31"/>
      <c r="L9" s="5"/>
      <c r="M9" s="4" t="s">
        <v>2</v>
      </c>
      <c r="N9" s="31"/>
      <c r="P9" s="4" t="s">
        <v>2</v>
      </c>
      <c r="Q9" s="31"/>
      <c r="S9" s="4" t="s">
        <v>11</v>
      </c>
      <c r="T9" s="31"/>
    </row>
    <row r="10" spans="1:23" ht="60.6" customHeight="1" x14ac:dyDescent="0.3">
      <c r="A10" s="18" t="s">
        <v>8</v>
      </c>
      <c r="B10" s="31"/>
      <c r="C10" s="12"/>
      <c r="D10" s="18" t="s">
        <v>8</v>
      </c>
      <c r="E10" s="31"/>
      <c r="F10" s="12"/>
      <c r="G10" s="18" t="s">
        <v>8</v>
      </c>
      <c r="H10" s="31"/>
      <c r="J10" s="18" t="s">
        <v>8</v>
      </c>
      <c r="K10" s="31"/>
      <c r="L10" s="5"/>
      <c r="M10" s="18" t="s">
        <v>8</v>
      </c>
      <c r="N10" s="31"/>
      <c r="P10" s="18" t="s">
        <v>8</v>
      </c>
      <c r="Q10" s="31"/>
      <c r="S10" s="18" t="s">
        <v>8</v>
      </c>
      <c r="T10" s="31"/>
    </row>
    <row r="11" spans="1:23" ht="50.4" customHeight="1" x14ac:dyDescent="0.3">
      <c r="A11" s="4" t="s">
        <v>3</v>
      </c>
      <c r="B11" s="31"/>
      <c r="C11" s="12"/>
      <c r="D11" s="4" t="s">
        <v>3</v>
      </c>
      <c r="E11" s="31"/>
      <c r="F11" s="12"/>
      <c r="G11" s="4" t="s">
        <v>3</v>
      </c>
      <c r="H11" s="31"/>
      <c r="J11" s="4" t="s">
        <v>3</v>
      </c>
      <c r="K11" s="31"/>
      <c r="L11" s="5"/>
      <c r="M11" s="4" t="s">
        <v>3</v>
      </c>
      <c r="N11" s="31"/>
      <c r="P11" s="4" t="s">
        <v>3</v>
      </c>
      <c r="Q11" s="31"/>
      <c r="S11" s="4" t="s">
        <v>3</v>
      </c>
      <c r="T11" s="31"/>
      <c r="W11" s="52"/>
    </row>
    <row r="12" spans="1:23" ht="50.4" customHeight="1" x14ac:dyDescent="0.3">
      <c r="A12" s="4" t="s">
        <v>17</v>
      </c>
      <c r="B12" s="31"/>
      <c r="C12" s="12"/>
      <c r="D12" s="4" t="s">
        <v>17</v>
      </c>
      <c r="E12" s="31"/>
      <c r="F12" s="12"/>
      <c r="G12" s="4" t="s">
        <v>17</v>
      </c>
      <c r="H12" s="31"/>
      <c r="J12" s="4" t="s">
        <v>17</v>
      </c>
      <c r="K12" s="31"/>
      <c r="L12" s="5"/>
      <c r="M12" s="4" t="s">
        <v>17</v>
      </c>
      <c r="N12" s="31"/>
      <c r="P12" s="4" t="s">
        <v>17</v>
      </c>
      <c r="Q12" s="31"/>
      <c r="S12" s="4" t="s">
        <v>17</v>
      </c>
      <c r="T12" s="31"/>
    </row>
    <row r="13" spans="1:23" ht="48.6" customHeight="1" x14ac:dyDescent="0.3">
      <c r="A13" s="4" t="s">
        <v>4</v>
      </c>
      <c r="B13" s="31"/>
      <c r="C13" s="12"/>
      <c r="D13" s="4" t="s">
        <v>4</v>
      </c>
      <c r="E13" s="31"/>
      <c r="F13" s="12"/>
      <c r="G13" s="4" t="s">
        <v>4</v>
      </c>
      <c r="H13" s="31"/>
      <c r="J13" s="4" t="s">
        <v>4</v>
      </c>
      <c r="K13" s="31"/>
      <c r="L13" s="5"/>
      <c r="M13" s="4" t="s">
        <v>4</v>
      </c>
      <c r="N13" s="31"/>
      <c r="P13" s="4" t="s">
        <v>4</v>
      </c>
      <c r="Q13" s="31"/>
      <c r="S13" s="4" t="s">
        <v>4</v>
      </c>
      <c r="T13" s="31"/>
    </row>
    <row r="14" spans="1:23" ht="49.2" customHeight="1" x14ac:dyDescent="0.3">
      <c r="A14" s="4" t="s">
        <v>12</v>
      </c>
      <c r="B14" s="19" t="s">
        <v>13</v>
      </c>
      <c r="C14" s="12"/>
      <c r="D14" s="4" t="s">
        <v>12</v>
      </c>
      <c r="E14" s="19" t="s">
        <v>13</v>
      </c>
      <c r="F14" s="56"/>
      <c r="G14" s="4" t="s">
        <v>12</v>
      </c>
      <c r="H14" s="19" t="s">
        <v>13</v>
      </c>
      <c r="I14" s="59"/>
      <c r="J14" s="4" t="s">
        <v>12</v>
      </c>
      <c r="K14" s="31"/>
      <c r="L14" s="5"/>
      <c r="M14" s="4" t="s">
        <v>12</v>
      </c>
      <c r="N14" s="31"/>
      <c r="P14" s="4" t="s">
        <v>12</v>
      </c>
      <c r="Q14" s="31"/>
      <c r="S14" s="4" t="s">
        <v>12</v>
      </c>
      <c r="T14" s="31"/>
    </row>
    <row r="15" spans="1:23" ht="34.200000000000003" customHeight="1" x14ac:dyDescent="0.3">
      <c r="A15" s="4" t="s">
        <v>5</v>
      </c>
      <c r="B15" s="19">
        <f>SUM(B5:B14)</f>
        <v>72.22</v>
      </c>
      <c r="C15" s="12"/>
      <c r="D15" s="4" t="s">
        <v>5</v>
      </c>
      <c r="E15" s="19">
        <f>SUM(E5:E14)</f>
        <v>69.08</v>
      </c>
      <c r="F15" s="56"/>
      <c r="G15" s="4" t="s">
        <v>5</v>
      </c>
      <c r="H15" s="19">
        <f>SUM(H5:H14)</f>
        <v>70.650000000000006</v>
      </c>
      <c r="I15" s="59"/>
      <c r="J15" s="4" t="s">
        <v>5</v>
      </c>
      <c r="K15" s="20">
        <f>SUM(K5:K14)</f>
        <v>65.099999999999994</v>
      </c>
      <c r="L15" s="5"/>
      <c r="M15" s="4" t="s">
        <v>5</v>
      </c>
      <c r="N15" s="19">
        <f>SUM(N5:N14)</f>
        <v>69.75</v>
      </c>
      <c r="P15" s="4" t="s">
        <v>5</v>
      </c>
      <c r="Q15" s="20">
        <f>SUM(Q5:Q14)</f>
        <v>63.55</v>
      </c>
      <c r="S15" s="4" t="s">
        <v>5</v>
      </c>
      <c r="T15" s="19">
        <f>SUM(T5:T14)</f>
        <v>85.25</v>
      </c>
    </row>
    <row r="16" spans="1:23" ht="39.6" customHeight="1" x14ac:dyDescent="0.3">
      <c r="A16" s="18" t="s">
        <v>14</v>
      </c>
      <c r="B16" s="32"/>
      <c r="C16" s="38"/>
      <c r="D16" s="18" t="s">
        <v>14</v>
      </c>
      <c r="E16" s="32"/>
      <c r="F16" s="38"/>
      <c r="G16" s="18" t="s">
        <v>14</v>
      </c>
      <c r="H16" s="32"/>
      <c r="I16" s="38"/>
      <c r="J16" s="18" t="s">
        <v>14</v>
      </c>
      <c r="K16" s="33"/>
      <c r="L16" s="6"/>
      <c r="M16" s="18" t="s">
        <v>14</v>
      </c>
      <c r="N16" s="33"/>
      <c r="O16" s="2"/>
      <c r="P16" s="18" t="s">
        <v>14</v>
      </c>
      <c r="Q16" s="34"/>
      <c r="S16" s="18" t="s">
        <v>14</v>
      </c>
      <c r="T16" s="33"/>
    </row>
    <row r="17" spans="1:20" ht="188.4" customHeight="1" x14ac:dyDescent="0.3">
      <c r="A17" s="46" t="s">
        <v>32</v>
      </c>
      <c r="B17" s="20">
        <f>B15+B16</f>
        <v>72.22</v>
      </c>
      <c r="C17" s="47"/>
      <c r="D17" s="46" t="s">
        <v>29</v>
      </c>
      <c r="E17" s="20">
        <f>E16+E15</f>
        <v>69.08</v>
      </c>
      <c r="F17" s="57"/>
      <c r="G17" s="46" t="s">
        <v>29</v>
      </c>
      <c r="H17" s="20">
        <f>H16+H15</f>
        <v>70.650000000000006</v>
      </c>
      <c r="I17" s="60"/>
      <c r="J17" s="53" t="s">
        <v>34</v>
      </c>
      <c r="K17" s="20">
        <f>K16+K15</f>
        <v>65.099999999999994</v>
      </c>
      <c r="L17" s="5"/>
      <c r="M17" s="46" t="s">
        <v>21</v>
      </c>
      <c r="N17" s="20">
        <f>N16+N15</f>
        <v>69.75</v>
      </c>
      <c r="P17" s="46" t="s">
        <v>26</v>
      </c>
      <c r="Q17" s="20">
        <f>Q16+Q15</f>
        <v>63.55</v>
      </c>
      <c r="S17" s="46" t="s">
        <v>25</v>
      </c>
      <c r="T17" s="41">
        <f>T16+T15</f>
        <v>85.25</v>
      </c>
    </row>
    <row r="21" spans="1:20" ht="33.6" thickBot="1" x14ac:dyDescent="0.65">
      <c r="A21" s="40" t="s">
        <v>23</v>
      </c>
    </row>
    <row r="22" spans="1:20" ht="92.4" customHeight="1" x14ac:dyDescent="0.3">
      <c r="A22" s="48" t="s">
        <v>7</v>
      </c>
      <c r="B22" s="49" t="s">
        <v>22</v>
      </c>
      <c r="C22" s="49" t="s">
        <v>15</v>
      </c>
      <c r="D22" s="50" t="s">
        <v>16</v>
      </c>
      <c r="E22" s="14"/>
      <c r="F22" s="14"/>
      <c r="G22" s="61" t="s">
        <v>39</v>
      </c>
      <c r="H22" s="61" t="s">
        <v>41</v>
      </c>
      <c r="I22" s="61" t="s">
        <v>42</v>
      </c>
      <c r="J22" s="61" t="s">
        <v>43</v>
      </c>
      <c r="K22" s="61" t="s">
        <v>44</v>
      </c>
      <c r="L22" s="61" t="s">
        <v>45</v>
      </c>
      <c r="M22" s="68" t="s">
        <v>46</v>
      </c>
    </row>
    <row r="23" spans="1:20" ht="33.6" customHeight="1" x14ac:dyDescent="0.3">
      <c r="A23" s="51" t="s">
        <v>49</v>
      </c>
      <c r="B23" s="21">
        <f>M23+M24+M27+M28+M29</f>
        <v>19504.8</v>
      </c>
      <c r="C23" s="22">
        <f>E17</f>
        <v>69.08</v>
      </c>
      <c r="D23" s="23">
        <f t="shared" ref="D23:D27" si="0">C23*B23</f>
        <v>1347391.584</v>
      </c>
      <c r="E23" s="39"/>
      <c r="F23" s="39"/>
      <c r="G23" s="62" t="s">
        <v>35</v>
      </c>
      <c r="H23" s="63">
        <v>8</v>
      </c>
      <c r="I23" s="64">
        <v>3</v>
      </c>
      <c r="J23" s="64">
        <v>5</v>
      </c>
      <c r="K23" s="63">
        <v>4.3</v>
      </c>
      <c r="L23" s="65">
        <v>12</v>
      </c>
      <c r="M23" s="70">
        <f t="shared" ref="M23:M29" si="1">H23*I23*J23*K23*L23</f>
        <v>6192</v>
      </c>
    </row>
    <row r="24" spans="1:20" ht="34.950000000000003" customHeight="1" x14ac:dyDescent="0.3">
      <c r="A24" s="72" t="s">
        <v>53</v>
      </c>
      <c r="B24" s="73">
        <f>M25+M26</f>
        <v>4128</v>
      </c>
      <c r="C24" s="74">
        <f>H17</f>
        <v>70.650000000000006</v>
      </c>
      <c r="D24" s="23">
        <f t="shared" si="0"/>
        <v>291643.2</v>
      </c>
      <c r="E24" s="39"/>
      <c r="F24" s="39"/>
      <c r="G24" s="62" t="s">
        <v>36</v>
      </c>
      <c r="H24" s="63">
        <v>8</v>
      </c>
      <c r="I24" s="64">
        <v>2</v>
      </c>
      <c r="J24" s="64">
        <v>5</v>
      </c>
      <c r="K24" s="63">
        <v>4.3</v>
      </c>
      <c r="L24" s="65">
        <v>12</v>
      </c>
      <c r="M24" s="69">
        <f t="shared" si="1"/>
        <v>4128</v>
      </c>
    </row>
    <row r="25" spans="1:20" ht="49.2" customHeight="1" x14ac:dyDescent="0.3">
      <c r="A25" s="43" t="s">
        <v>19</v>
      </c>
      <c r="B25" s="21">
        <v>50</v>
      </c>
      <c r="C25" s="22">
        <f>K17</f>
        <v>65.099999999999994</v>
      </c>
      <c r="D25" s="23">
        <f t="shared" si="0"/>
        <v>3254.9999999999995</v>
      </c>
      <c r="E25" s="39"/>
      <c r="F25" s="39"/>
      <c r="G25" s="62" t="s">
        <v>37</v>
      </c>
      <c r="H25" s="63">
        <v>8</v>
      </c>
      <c r="I25" s="64">
        <v>1</v>
      </c>
      <c r="J25" s="64">
        <v>5</v>
      </c>
      <c r="K25" s="63">
        <v>4.3</v>
      </c>
      <c r="L25" s="65">
        <v>12</v>
      </c>
      <c r="M25" s="69">
        <f t="shared" si="1"/>
        <v>2064</v>
      </c>
    </row>
    <row r="26" spans="1:20" ht="64.8" customHeight="1" x14ac:dyDescent="0.35">
      <c r="A26" s="55" t="s">
        <v>24</v>
      </c>
      <c r="B26" s="21">
        <v>24</v>
      </c>
      <c r="C26" s="22">
        <f>N17</f>
        <v>69.75</v>
      </c>
      <c r="D26" s="23">
        <f t="shared" si="0"/>
        <v>1674</v>
      </c>
      <c r="E26" s="39"/>
      <c r="F26" s="39"/>
      <c r="G26" s="62" t="s">
        <v>38</v>
      </c>
      <c r="H26" s="63">
        <v>8</v>
      </c>
      <c r="I26" s="64">
        <v>1</v>
      </c>
      <c r="J26" s="64">
        <v>5</v>
      </c>
      <c r="K26" s="63">
        <v>4.3</v>
      </c>
      <c r="L26" s="65">
        <v>12</v>
      </c>
      <c r="M26" s="69">
        <f t="shared" si="1"/>
        <v>2064</v>
      </c>
    </row>
    <row r="27" spans="1:20" ht="45" customHeight="1" x14ac:dyDescent="0.35">
      <c r="A27" s="55" t="s">
        <v>20</v>
      </c>
      <c r="B27" s="21">
        <v>50</v>
      </c>
      <c r="C27" s="22">
        <f>Q17</f>
        <v>63.55</v>
      </c>
      <c r="D27" s="23">
        <f t="shared" si="0"/>
        <v>3177.5</v>
      </c>
      <c r="E27" s="39"/>
      <c r="F27" s="39"/>
      <c r="G27" s="62" t="s">
        <v>40</v>
      </c>
      <c r="H27" s="63">
        <v>9</v>
      </c>
      <c r="I27" s="64">
        <v>2</v>
      </c>
      <c r="J27" s="64">
        <v>5</v>
      </c>
      <c r="K27" s="63">
        <v>4.3</v>
      </c>
      <c r="L27" s="65">
        <v>12</v>
      </c>
      <c r="M27" s="69">
        <f t="shared" si="1"/>
        <v>4644</v>
      </c>
    </row>
    <row r="28" spans="1:20" s="7" customFormat="1" ht="45.6" customHeight="1" x14ac:dyDescent="0.3">
      <c r="A28" s="43" t="s">
        <v>52</v>
      </c>
      <c r="B28" s="24"/>
      <c r="C28" s="42"/>
      <c r="D28" s="24">
        <f>SUM(D23:D27)</f>
        <v>1647141.284</v>
      </c>
      <c r="E28" s="39"/>
      <c r="F28" s="39"/>
      <c r="G28" s="66" t="s">
        <v>47</v>
      </c>
      <c r="H28" s="66">
        <v>8</v>
      </c>
      <c r="I28" s="66">
        <v>2</v>
      </c>
      <c r="J28" s="66">
        <v>1</v>
      </c>
      <c r="K28" s="66">
        <v>4.3</v>
      </c>
      <c r="L28" s="67">
        <v>12</v>
      </c>
      <c r="M28" s="71">
        <f t="shared" si="1"/>
        <v>825.59999999999991</v>
      </c>
    </row>
    <row r="29" spans="1:20" s="7" customFormat="1" ht="45.6" customHeight="1" x14ac:dyDescent="0.3">
      <c r="A29" s="45"/>
      <c r="B29" s="75"/>
      <c r="C29" s="76"/>
      <c r="D29" s="75"/>
      <c r="E29" s="39"/>
      <c r="F29" s="39"/>
      <c r="G29" s="66" t="s">
        <v>48</v>
      </c>
      <c r="H29" s="66">
        <v>36</v>
      </c>
      <c r="I29" s="66">
        <v>2</v>
      </c>
      <c r="J29" s="66">
        <v>1</v>
      </c>
      <c r="K29" s="66">
        <v>4.3</v>
      </c>
      <c r="L29" s="67">
        <v>12</v>
      </c>
      <c r="M29" s="71">
        <f t="shared" si="1"/>
        <v>3715.2</v>
      </c>
    </row>
    <row r="30" spans="1:20" s="7" customFormat="1" ht="30" customHeight="1" x14ac:dyDescent="0.3">
      <c r="A30" s="14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>
        <f>SUM(M23:M29)</f>
        <v>23632.799999999999</v>
      </c>
      <c r="N30" s="9"/>
      <c r="O30" s="10"/>
    </row>
    <row r="31" spans="1:20" s="7" customFormat="1" ht="34.200000000000003" customHeight="1" thickBot="1" x14ac:dyDescent="0.35">
      <c r="A31" s="16"/>
      <c r="B31" s="11"/>
      <c r="C31" s="11"/>
      <c r="D31" s="11"/>
      <c r="E31" s="11"/>
      <c r="F31" s="11"/>
      <c r="G31" s="11"/>
      <c r="H31" s="17"/>
      <c r="I31" s="17"/>
      <c r="J31" s="11"/>
      <c r="K31" s="11"/>
      <c r="L31" s="11"/>
      <c r="M31" s="11"/>
      <c r="N31" s="13"/>
    </row>
    <row r="32" spans="1:20" s="7" customFormat="1" ht="109.8" thickBot="1" x14ac:dyDescent="0.35">
      <c r="A32" s="26" t="s">
        <v>54</v>
      </c>
      <c r="B32" s="27" t="s">
        <v>50</v>
      </c>
      <c r="C32" s="29"/>
      <c r="D32" s="28" t="s">
        <v>18</v>
      </c>
      <c r="E32" s="25" t="s">
        <v>51</v>
      </c>
      <c r="F32" s="58"/>
      <c r="G32" s="58"/>
      <c r="I32" s="13"/>
      <c r="J32" s="11"/>
      <c r="K32" s="11"/>
      <c r="L32" s="11"/>
      <c r="M32" s="11"/>
      <c r="N32" s="13"/>
    </row>
    <row r="33" spans="1:14" s="7" customFormat="1" x14ac:dyDescent="0.3">
      <c r="A33" s="16"/>
      <c r="B33" s="11"/>
      <c r="C33" s="11"/>
      <c r="D33" s="11"/>
      <c r="E33" s="11"/>
      <c r="F33" s="11"/>
      <c r="G33" s="11"/>
      <c r="H33" s="17"/>
      <c r="I33" s="17"/>
      <c r="J33" s="11"/>
      <c r="K33" s="11"/>
      <c r="L33" s="11"/>
      <c r="M33" s="11"/>
      <c r="N33" s="13"/>
    </row>
    <row r="34" spans="1:14" s="7" customFormat="1" ht="43.8" customHeight="1" x14ac:dyDescent="0.45">
      <c r="A34" s="15"/>
      <c r="B34" s="8"/>
      <c r="C34" s="8"/>
      <c r="D34" s="8"/>
      <c r="E34" s="8"/>
      <c r="F34" s="8"/>
      <c r="G34" s="8"/>
      <c r="H34" s="8"/>
      <c r="I34" s="12"/>
      <c r="J34" s="8"/>
      <c r="K34" s="8"/>
      <c r="L34" s="8"/>
      <c r="M34" s="8"/>
      <c r="N34" s="8"/>
    </row>
  </sheetData>
  <sheetProtection selectLockedCells="1"/>
  <pageMargins left="0.7" right="0.7" top="0.75" bottom="0.75" header="0.3" footer="0.3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אקסל הצעות המחיר מכרז אבטחה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2024-05-28T09:42:40Z</cp:lastPrinted>
  <dcterms:created xsi:type="dcterms:W3CDTF">2022-01-23T06:42:37Z</dcterms:created>
  <dcterms:modified xsi:type="dcterms:W3CDTF">2025-11-20T04:31:45Z</dcterms:modified>
</cp:coreProperties>
</file>